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一表二学校教育培养成本支出明细表" sheetId="1" r:id="rId1"/>
  </sheets>
  <definedNames/>
  <calcPr fullCalcOnLoad="1"/>
</workbook>
</file>

<file path=xl/sharedStrings.xml><?xml version="1.0" encoding="utf-8"?>
<sst xmlns="http://schemas.openxmlformats.org/spreadsheetml/2006/main" count="156" uniqueCount="115">
  <si>
    <r>
      <t>表</t>
    </r>
    <r>
      <rPr>
        <sz val="16"/>
        <rFont val="Calibri"/>
        <family val="2"/>
      </rPr>
      <t>1</t>
    </r>
    <r>
      <rPr>
        <sz val="16"/>
        <rFont val="仿宋_GB2312"/>
        <family val="3"/>
      </rPr>
      <t>-1</t>
    </r>
  </si>
  <si>
    <r>
      <t xml:space="preserve"> </t>
    </r>
    <r>
      <rPr>
        <sz val="22"/>
        <rFont val="华文中宋"/>
        <family val="0"/>
      </rPr>
      <t>学校</t>
    </r>
    <r>
      <rPr>
        <sz val="22"/>
        <rFont val="华文中宋"/>
        <family val="0"/>
      </rPr>
      <t>教育培养成本</t>
    </r>
    <r>
      <rPr>
        <sz val="22"/>
        <rFont val="华文中宋"/>
        <family val="0"/>
      </rPr>
      <t>基本情况</t>
    </r>
    <r>
      <rPr>
        <sz val="22"/>
        <rFont val="华文中宋"/>
        <family val="0"/>
      </rPr>
      <t>明细</t>
    </r>
    <r>
      <rPr>
        <sz val="22"/>
        <rFont val="华文中宋"/>
        <family val="0"/>
      </rPr>
      <t>表</t>
    </r>
  </si>
  <si>
    <r>
      <t xml:space="preserve">填表单位：  周口龙水高级中学                                          </t>
    </r>
    <r>
      <rPr>
        <sz val="15"/>
        <rFont val="宋体"/>
        <family val="0"/>
      </rPr>
      <t>单位：元、人</t>
    </r>
  </si>
  <si>
    <t>项        目</t>
  </si>
  <si>
    <t>行次关系</t>
  </si>
  <si>
    <t xml:space="preserve"> 2023 年</t>
  </si>
  <si>
    <t>2022 年</t>
  </si>
  <si>
    <t>2021 年</t>
  </si>
  <si>
    <t>三年平均</t>
  </si>
  <si>
    <t>备注</t>
  </si>
  <si>
    <t>一、班级数（个）</t>
  </si>
  <si>
    <r>
      <t>二</t>
    </r>
    <r>
      <rPr>
        <b/>
        <sz val="12"/>
        <rFont val="宋体"/>
        <family val="0"/>
      </rPr>
      <t>、学生</t>
    </r>
    <r>
      <rPr>
        <b/>
        <sz val="12"/>
        <rFont val="宋体"/>
        <family val="0"/>
      </rPr>
      <t>总</t>
    </r>
    <r>
      <rPr>
        <b/>
        <sz val="12"/>
        <rFont val="宋体"/>
        <family val="0"/>
      </rPr>
      <t>数（人）</t>
    </r>
  </si>
  <si>
    <r>
      <t>三、教职工总数（人</t>
    </r>
    <r>
      <rPr>
        <sz val="12"/>
        <rFont val="宋体"/>
        <family val="0"/>
      </rPr>
      <t>）</t>
    </r>
    <r>
      <rPr>
        <sz val="12"/>
        <rFont val="宋体"/>
        <family val="0"/>
      </rPr>
      <t xml:space="preserve">    </t>
    </r>
  </si>
  <si>
    <r>
      <t>3</t>
    </r>
    <r>
      <rPr>
        <sz val="12"/>
        <rFont val="宋体"/>
        <family val="0"/>
      </rPr>
      <t>=4+5</t>
    </r>
  </si>
  <si>
    <t>（一）单位定编人数（人）</t>
  </si>
  <si>
    <t>（二）学校自聘人数（人）</t>
  </si>
  <si>
    <r>
      <t>其中：</t>
    </r>
    <r>
      <rPr>
        <sz val="12"/>
        <rFont val="宋体"/>
        <family val="0"/>
      </rPr>
      <t>1、</t>
    </r>
    <r>
      <rPr>
        <sz val="12"/>
        <rFont val="宋体"/>
        <family val="0"/>
      </rPr>
      <t>教学人员</t>
    </r>
  </si>
  <si>
    <r>
      <t> </t>
    </r>
    <r>
      <rPr>
        <sz val="12"/>
        <rFont val="宋体"/>
        <family val="0"/>
      </rPr>
      <t xml:space="preserve"> 2、教辅人员</t>
    </r>
  </si>
  <si>
    <t xml:space="preserve">  3行政管理人员</t>
  </si>
  <si>
    <t>4、后勤人员</t>
  </si>
  <si>
    <t>5其他人员</t>
  </si>
  <si>
    <r>
      <t>四</t>
    </r>
    <r>
      <rPr>
        <b/>
        <sz val="12"/>
        <rFont val="宋体"/>
        <family val="0"/>
      </rPr>
      <t>、</t>
    </r>
    <r>
      <rPr>
        <b/>
        <sz val="12"/>
        <rFont val="宋体"/>
        <family val="0"/>
      </rPr>
      <t>学校总收入</t>
    </r>
  </si>
  <si>
    <r>
      <t>1</t>
    </r>
    <r>
      <rPr>
        <sz val="10.5"/>
        <rFont val="宋体"/>
        <family val="0"/>
      </rPr>
      <t>1=12+17+18+20+27+28+29</t>
    </r>
  </si>
  <si>
    <t>（一）财政补助收入</t>
  </si>
  <si>
    <t>1、教育经费拨款</t>
  </si>
  <si>
    <t xml:space="preserve">  其中：初中义务教育阶段补助</t>
  </si>
  <si>
    <t>离退休人员拨款</t>
  </si>
  <si>
    <t>2、其他经费拨款</t>
  </si>
  <si>
    <t>（二）上级补助收入</t>
  </si>
  <si>
    <t>（三）专项拨款收入</t>
  </si>
  <si>
    <r>
      <t>表</t>
    </r>
    <r>
      <rPr>
        <sz val="16"/>
        <rFont val="Calibri"/>
        <family val="2"/>
      </rPr>
      <t>1</t>
    </r>
    <r>
      <rPr>
        <sz val="16"/>
        <rFont val="仿宋_GB2312"/>
        <family val="3"/>
      </rPr>
      <t>-2</t>
    </r>
  </si>
  <si>
    <r>
      <t>学校</t>
    </r>
    <r>
      <rPr>
        <sz val="22"/>
        <rFont val="华文中宋"/>
        <family val="0"/>
      </rPr>
      <t>教育培养成本</t>
    </r>
    <r>
      <rPr>
        <sz val="22"/>
        <rFont val="华文中宋"/>
        <family val="0"/>
      </rPr>
      <t>基本情况</t>
    </r>
  </si>
  <si>
    <t>填表单位：  周口龙水高级中学                                          单位：元、人</t>
  </si>
  <si>
    <r>
      <t>项</t>
    </r>
    <r>
      <rPr>
        <b/>
        <sz val="12"/>
        <rFont val="Calibri"/>
        <family val="2"/>
      </rPr>
      <t xml:space="preserve">        </t>
    </r>
    <r>
      <rPr>
        <b/>
        <sz val="12"/>
        <rFont val="黑体"/>
        <family val="3"/>
      </rPr>
      <t>目</t>
    </r>
  </si>
  <si>
    <t>其中：基建拨款</t>
  </si>
  <si>
    <t>（四）教育事业收入</t>
  </si>
  <si>
    <t>20=21+22+23+24+25+26</t>
  </si>
  <si>
    <t>1、学费收入</t>
  </si>
  <si>
    <t>2、杂费收入</t>
  </si>
  <si>
    <t>3择校费收入</t>
  </si>
  <si>
    <t>4、电教、试验费</t>
  </si>
  <si>
    <t>5、住宿费收入</t>
  </si>
  <si>
    <t>6、其他收入</t>
  </si>
  <si>
    <t>（五）经营者收入</t>
  </si>
  <si>
    <t>（六）附属单位缴款</t>
  </si>
  <si>
    <t>（七）其他收入</t>
  </si>
  <si>
    <t>其中：捐赠收入</t>
  </si>
  <si>
    <t>五、学校总支出</t>
  </si>
  <si>
    <t>表2-1</t>
  </si>
  <si>
    <r>
      <t>学校</t>
    </r>
    <r>
      <rPr>
        <sz val="22"/>
        <rFont val="新宋体"/>
        <family val="3"/>
      </rPr>
      <t>教育培养成本</t>
    </r>
    <r>
      <rPr>
        <sz val="22"/>
        <rFont val="新宋体"/>
        <family val="3"/>
      </rPr>
      <t>支出</t>
    </r>
    <r>
      <rPr>
        <sz val="22"/>
        <rFont val="新宋体"/>
        <family val="3"/>
      </rPr>
      <t>明细</t>
    </r>
    <r>
      <rPr>
        <sz val="22"/>
        <rFont val="新宋体"/>
        <family val="3"/>
      </rPr>
      <t>表</t>
    </r>
  </si>
  <si>
    <t>一、事业支出</t>
  </si>
  <si>
    <r>
      <t>1=</t>
    </r>
    <r>
      <rPr>
        <sz val="12"/>
        <rFont val="新宋体"/>
        <family val="3"/>
      </rPr>
      <t>2+10+32</t>
    </r>
  </si>
  <si>
    <t>（一）工资福利支出</t>
  </si>
  <si>
    <r>
      <t>2=</t>
    </r>
    <r>
      <rPr>
        <sz val="12"/>
        <rFont val="新宋体"/>
        <family val="3"/>
      </rPr>
      <t>3+4+5</t>
    </r>
    <r>
      <rPr>
        <sz val="12"/>
        <rFont val="Arial"/>
        <family val="2"/>
      </rPr>
      <t>…</t>
    </r>
    <r>
      <rPr>
        <sz val="12"/>
        <rFont val="新宋体"/>
        <family val="3"/>
      </rPr>
      <t>+9</t>
    </r>
  </si>
  <si>
    <t>1.教职工基本工资</t>
  </si>
  <si>
    <t>2.津贴</t>
  </si>
  <si>
    <t>3.奖金</t>
  </si>
  <si>
    <r>
      <t>4.社会</t>
    </r>
    <r>
      <rPr>
        <sz val="12"/>
        <rFont val="新宋体"/>
        <family val="3"/>
      </rPr>
      <t>保障</t>
    </r>
    <r>
      <rPr>
        <sz val="12"/>
        <rFont val="新宋体"/>
        <family val="3"/>
      </rPr>
      <t>费</t>
    </r>
  </si>
  <si>
    <t>5.伙食补贴费</t>
  </si>
  <si>
    <t>6.绩效工资</t>
  </si>
  <si>
    <t>7.其他工资福利支出</t>
  </si>
  <si>
    <t>（二）商品和服务支出</t>
  </si>
  <si>
    <r>
      <t>1</t>
    </r>
    <r>
      <rPr>
        <sz val="12"/>
        <rFont val="新宋体"/>
        <family val="3"/>
      </rPr>
      <t>0</t>
    </r>
    <r>
      <rPr>
        <sz val="12"/>
        <rFont val="新宋体"/>
        <family val="3"/>
      </rPr>
      <t>=</t>
    </r>
    <r>
      <rPr>
        <sz val="12"/>
        <rFont val="新宋体"/>
        <family val="3"/>
      </rPr>
      <t>11+12+...+31</t>
    </r>
  </si>
  <si>
    <r>
      <t>1、</t>
    </r>
    <r>
      <rPr>
        <sz val="12"/>
        <rFont val="新宋体"/>
        <family val="3"/>
      </rPr>
      <t>办公费</t>
    </r>
  </si>
  <si>
    <r>
      <t>2、</t>
    </r>
    <r>
      <rPr>
        <sz val="12"/>
        <rFont val="新宋体"/>
        <family val="3"/>
      </rPr>
      <t>印刷费</t>
    </r>
  </si>
  <si>
    <r>
      <t>3、</t>
    </r>
    <r>
      <rPr>
        <sz val="12"/>
        <rFont val="新宋体"/>
        <family val="3"/>
      </rPr>
      <t>邮电费</t>
    </r>
  </si>
  <si>
    <r>
      <t>4、</t>
    </r>
    <r>
      <rPr>
        <sz val="12"/>
        <rFont val="新宋体"/>
        <family val="3"/>
      </rPr>
      <t>水电费</t>
    </r>
  </si>
  <si>
    <t>表2-2</t>
  </si>
  <si>
    <r>
      <t>5、</t>
    </r>
    <r>
      <rPr>
        <sz val="12"/>
        <rFont val="新宋体"/>
        <family val="3"/>
      </rPr>
      <t>公用取暖费</t>
    </r>
  </si>
  <si>
    <r>
      <t>6、</t>
    </r>
    <r>
      <rPr>
        <sz val="12"/>
        <rFont val="新宋体"/>
        <family val="3"/>
      </rPr>
      <t>工会经费</t>
    </r>
  </si>
  <si>
    <t>7、职工教育经费</t>
  </si>
  <si>
    <r>
      <t>7、</t>
    </r>
    <r>
      <rPr>
        <sz val="12"/>
        <rFont val="新宋体"/>
        <family val="3"/>
      </rPr>
      <t>福利费</t>
    </r>
  </si>
  <si>
    <r>
      <t>8、</t>
    </r>
    <r>
      <rPr>
        <sz val="12"/>
        <rFont val="新宋体"/>
        <family val="3"/>
      </rPr>
      <t>交通费</t>
    </r>
  </si>
  <si>
    <r>
      <t>9、</t>
    </r>
    <r>
      <rPr>
        <sz val="12"/>
        <rFont val="新宋体"/>
        <family val="3"/>
      </rPr>
      <t>租赁费</t>
    </r>
  </si>
  <si>
    <r>
      <t>10、维修</t>
    </r>
    <r>
      <rPr>
        <sz val="12"/>
        <rFont val="新宋体"/>
        <family val="3"/>
      </rPr>
      <t>费</t>
    </r>
  </si>
  <si>
    <t>11、差旅费</t>
  </si>
  <si>
    <t>12、会议费</t>
  </si>
  <si>
    <t>13、劳务费</t>
  </si>
  <si>
    <t>14、物业管理费</t>
  </si>
  <si>
    <t>15、资料费、书款</t>
  </si>
  <si>
    <r>
      <t>16、</t>
    </r>
    <r>
      <rPr>
        <sz val="12"/>
        <rFont val="新宋体"/>
        <family val="3"/>
      </rPr>
      <t>招待费</t>
    </r>
  </si>
  <si>
    <t>17、培训费</t>
  </si>
  <si>
    <t>表2-3</t>
  </si>
  <si>
    <t>18、招生费</t>
  </si>
  <si>
    <t>19、绿化费</t>
  </si>
  <si>
    <t>20、其它商品和服务支出</t>
  </si>
  <si>
    <r>
      <t>（</t>
    </r>
    <r>
      <rPr>
        <sz val="10.5"/>
        <rFont val="新宋体"/>
        <family val="3"/>
      </rPr>
      <t>三）对个人和家庭的补助支出</t>
    </r>
  </si>
  <si>
    <t>32=33+34+...+38</t>
  </si>
  <si>
    <t>1.离退休费</t>
  </si>
  <si>
    <t>2.助学金</t>
  </si>
  <si>
    <t>3.生活补助</t>
  </si>
  <si>
    <t>4.住房公积金</t>
  </si>
  <si>
    <t>5.提租补贴</t>
  </si>
  <si>
    <t>6其他支出</t>
  </si>
  <si>
    <t>二、设备购置费</t>
  </si>
  <si>
    <t>39=40+41+42+43</t>
  </si>
  <si>
    <r>
      <t>1、</t>
    </r>
    <r>
      <rPr>
        <sz val="12"/>
        <rFont val="新宋体"/>
        <family val="3"/>
      </rPr>
      <t>专用设备</t>
    </r>
  </si>
  <si>
    <r>
      <t>2、</t>
    </r>
    <r>
      <rPr>
        <sz val="12"/>
        <rFont val="新宋体"/>
        <family val="3"/>
      </rPr>
      <t>一般设备</t>
    </r>
  </si>
  <si>
    <r>
      <t>3、</t>
    </r>
    <r>
      <rPr>
        <sz val="12"/>
        <rFont val="新宋体"/>
        <family val="3"/>
      </rPr>
      <t>图书</t>
    </r>
  </si>
  <si>
    <t>表2-4</t>
  </si>
  <si>
    <t>4、其他设备</t>
  </si>
  <si>
    <r>
      <t>三</t>
    </r>
    <r>
      <rPr>
        <b/>
        <sz val="12"/>
        <rFont val="新宋体"/>
        <family val="3"/>
      </rPr>
      <t>、</t>
    </r>
    <r>
      <rPr>
        <b/>
        <sz val="12"/>
        <rFont val="新宋体"/>
        <family val="3"/>
      </rPr>
      <t>固定资产折旧</t>
    </r>
  </si>
  <si>
    <t>44=45+46+47+48+49</t>
  </si>
  <si>
    <t xml:space="preserve">  （一）房屋建筑物</t>
  </si>
  <si>
    <t xml:space="preserve">  （二）办公设备</t>
  </si>
  <si>
    <t xml:space="preserve">  （三）交通工具</t>
  </si>
  <si>
    <t xml:space="preserve">  （四）课桌椅</t>
  </si>
  <si>
    <r>
      <t xml:space="preserve">  （五</t>
    </r>
    <r>
      <rPr>
        <sz val="10.5"/>
        <rFont val="新宋体"/>
        <family val="3"/>
      </rPr>
      <t>）其他固定资产</t>
    </r>
  </si>
  <si>
    <r>
      <t>四</t>
    </r>
    <r>
      <rPr>
        <b/>
        <sz val="12"/>
        <rFont val="新宋体"/>
        <family val="3"/>
      </rPr>
      <t>、 学校总</t>
    </r>
    <r>
      <rPr>
        <b/>
        <sz val="12"/>
        <rFont val="新宋体"/>
        <family val="3"/>
      </rPr>
      <t>成本</t>
    </r>
  </si>
  <si>
    <t>50=1+39+44</t>
  </si>
  <si>
    <r>
      <t>五</t>
    </r>
    <r>
      <rPr>
        <b/>
        <sz val="12"/>
        <rFont val="新宋体"/>
        <family val="3"/>
      </rPr>
      <t>、</t>
    </r>
    <r>
      <rPr>
        <b/>
        <sz val="12"/>
        <rFont val="新宋体"/>
        <family val="3"/>
      </rPr>
      <t>在校生人数</t>
    </r>
  </si>
  <si>
    <r>
      <t>六</t>
    </r>
    <r>
      <rPr>
        <b/>
        <sz val="12"/>
        <rFont val="新宋体"/>
        <family val="3"/>
      </rPr>
      <t>、</t>
    </r>
    <r>
      <rPr>
        <b/>
        <sz val="10.5"/>
        <rFont val="新宋体"/>
        <family val="3"/>
      </rPr>
      <t>年度生均单位成本</t>
    </r>
  </si>
  <si>
    <t>52=50/51</t>
  </si>
  <si>
    <t>七、学期生均单位成本</t>
  </si>
  <si>
    <t>53=52/2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</si>
</sst>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9">
    <font>
      <sz val="12"/>
      <name val="宋体"/>
      <family val="0"/>
    </font>
    <font>
      <sz val="11"/>
      <name val="宋体"/>
      <family val="0"/>
    </font>
    <font>
      <sz val="16"/>
      <name val="Calibri"/>
      <family val="2"/>
    </font>
    <font>
      <sz val="22"/>
      <name val="华文中宋"/>
      <family val="0"/>
    </font>
    <font>
      <sz val="15"/>
      <name val="仿宋_GB2312"/>
      <family val="3"/>
    </font>
    <font>
      <b/>
      <sz val="12"/>
      <name val="宋体"/>
      <family val="0"/>
    </font>
    <font>
      <sz val="10.5"/>
      <name val="宋体"/>
      <family val="0"/>
    </font>
    <font>
      <sz val="16"/>
      <name val="宋体"/>
      <family val="0"/>
    </font>
    <font>
      <sz val="15"/>
      <name val="华文中宋"/>
      <family val="0"/>
    </font>
    <font>
      <b/>
      <sz val="12"/>
      <name val="黑体"/>
      <family val="3"/>
    </font>
    <font>
      <sz val="12"/>
      <name val="新宋体"/>
      <family val="3"/>
    </font>
    <font>
      <sz val="10.5"/>
      <name val="新宋体"/>
      <family val="3"/>
    </font>
    <font>
      <b/>
      <sz val="12"/>
      <name val="新宋体"/>
      <family val="3"/>
    </font>
    <font>
      <sz val="16"/>
      <name val="新宋体"/>
      <family val="3"/>
    </font>
    <font>
      <sz val="22"/>
      <name val="新宋体"/>
      <family val="3"/>
    </font>
    <font>
      <b/>
      <sz val="10.5"/>
      <name val="新宋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仿宋_GB2312"/>
      <family val="3"/>
    </font>
    <font>
      <sz val="15"/>
      <name val="宋体"/>
      <family val="0"/>
    </font>
    <font>
      <b/>
      <sz val="12"/>
      <name val="Calibri"/>
      <family val="2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SheetLayoutView="100" workbookViewId="0" topLeftCell="A1">
      <selection activeCell="N18" sqref="N18"/>
    </sheetView>
  </sheetViews>
  <sheetFormatPr defaultColWidth="9.00390625" defaultRowHeight="14.25"/>
  <cols>
    <col min="1" max="1" width="31.875" style="0" customWidth="1"/>
    <col min="2" max="2" width="26.625" style="0" customWidth="1"/>
    <col min="3" max="3" width="11.75390625" style="1" customWidth="1"/>
    <col min="4" max="4" width="12.00390625" style="1" customWidth="1"/>
    <col min="5" max="5" width="11.125" style="1" customWidth="1"/>
    <col min="6" max="6" width="12.375" style="1" customWidth="1"/>
    <col min="7" max="7" width="11.375" style="0" customWidth="1"/>
    <col min="8" max="8" width="4.625" style="0" customWidth="1"/>
  </cols>
  <sheetData>
    <row r="1" ht="21">
      <c r="A1" s="2" t="s">
        <v>0</v>
      </c>
    </row>
    <row r="2" spans="1:10" ht="33.75" customHeight="1">
      <c r="A2" s="3" t="s">
        <v>1</v>
      </c>
      <c r="B2" s="3"/>
      <c r="C2" s="4"/>
      <c r="D2" s="4"/>
      <c r="E2" s="4"/>
      <c r="F2" s="4"/>
      <c r="G2" s="3"/>
      <c r="H2" s="5"/>
      <c r="I2" s="55"/>
      <c r="J2" s="55"/>
    </row>
    <row r="3" spans="1:10" ht="19.5">
      <c r="A3" s="6" t="s">
        <v>2</v>
      </c>
      <c r="B3" s="7"/>
      <c r="C3" s="8"/>
      <c r="D3" s="8"/>
      <c r="E3" s="8"/>
      <c r="F3" s="8"/>
      <c r="G3" s="9"/>
      <c r="H3" s="9"/>
      <c r="I3" s="9"/>
      <c r="J3" s="9"/>
    </row>
    <row r="4" spans="1:10" ht="14.25">
      <c r="A4" s="10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0" t="s">
        <v>9</v>
      </c>
      <c r="H4" s="12"/>
      <c r="I4" s="12"/>
      <c r="J4" s="12"/>
    </row>
    <row r="5" spans="1:7" ht="18" customHeight="1">
      <c r="A5" s="13" t="s">
        <v>10</v>
      </c>
      <c r="B5" s="14">
        <v>1</v>
      </c>
      <c r="C5" s="15">
        <v>22</v>
      </c>
      <c r="D5" s="15">
        <v>28</v>
      </c>
      <c r="E5" s="15">
        <v>25</v>
      </c>
      <c r="F5" s="16">
        <f>(C5+D5+E5)/3</f>
        <v>25</v>
      </c>
      <c r="G5" s="17"/>
    </row>
    <row r="6" spans="1:7" ht="18" customHeight="1">
      <c r="A6" s="13" t="s">
        <v>11</v>
      </c>
      <c r="B6" s="14">
        <v>2</v>
      </c>
      <c r="C6" s="18">
        <v>786</v>
      </c>
      <c r="D6" s="18">
        <v>896</v>
      </c>
      <c r="E6" s="18">
        <v>825</v>
      </c>
      <c r="F6" s="16">
        <f aca="true" t="shared" si="0" ref="F6:F22">(C6+D6+E6)/3</f>
        <v>835.6666666666666</v>
      </c>
      <c r="G6" s="19"/>
    </row>
    <row r="7" spans="1:7" ht="18" customHeight="1">
      <c r="A7" s="13" t="s">
        <v>12</v>
      </c>
      <c r="B7" s="14" t="s">
        <v>13</v>
      </c>
      <c r="C7" s="18">
        <f>C8+C9</f>
        <v>118</v>
      </c>
      <c r="D7" s="18">
        <f>D8+D9</f>
        <v>120</v>
      </c>
      <c r="E7" s="18">
        <f>E8+E9</f>
        <v>92</v>
      </c>
      <c r="F7" s="16">
        <f t="shared" si="0"/>
        <v>110</v>
      </c>
      <c r="G7" s="19"/>
    </row>
    <row r="8" spans="1:7" ht="18" customHeight="1">
      <c r="A8" s="20" t="s">
        <v>14</v>
      </c>
      <c r="B8" s="14">
        <v>4</v>
      </c>
      <c r="C8" s="18"/>
      <c r="D8" s="18"/>
      <c r="E8" s="18"/>
      <c r="F8" s="16">
        <f t="shared" si="0"/>
        <v>0</v>
      </c>
      <c r="G8" s="19"/>
    </row>
    <row r="9" spans="1:7" ht="18" customHeight="1">
      <c r="A9" s="20" t="s">
        <v>15</v>
      </c>
      <c r="B9" s="14">
        <v>5</v>
      </c>
      <c r="C9" s="18">
        <v>118</v>
      </c>
      <c r="D9" s="18">
        <v>120</v>
      </c>
      <c r="E9" s="18">
        <v>92</v>
      </c>
      <c r="F9" s="16">
        <f t="shared" si="0"/>
        <v>110</v>
      </c>
      <c r="G9" s="19"/>
    </row>
    <row r="10" spans="1:7" ht="18" customHeight="1">
      <c r="A10" s="21" t="s">
        <v>16</v>
      </c>
      <c r="B10" s="14">
        <v>6</v>
      </c>
      <c r="C10" s="18">
        <f>C9-C11-C12-C13</f>
        <v>99</v>
      </c>
      <c r="D10" s="18">
        <v>101</v>
      </c>
      <c r="E10" s="18">
        <v>78</v>
      </c>
      <c r="F10" s="16">
        <f t="shared" si="0"/>
        <v>92.66666666666667</v>
      </c>
      <c r="G10" s="19"/>
    </row>
    <row r="11" spans="1:7" ht="18" customHeight="1">
      <c r="A11" s="21" t="s">
        <v>17</v>
      </c>
      <c r="B11" s="14">
        <v>7</v>
      </c>
      <c r="C11" s="18">
        <v>2</v>
      </c>
      <c r="D11" s="18">
        <v>2</v>
      </c>
      <c r="E11" s="18">
        <v>2</v>
      </c>
      <c r="F11" s="16">
        <f t="shared" si="0"/>
        <v>2</v>
      </c>
      <c r="G11" s="19"/>
    </row>
    <row r="12" spans="1:7" ht="18" customHeight="1">
      <c r="A12" s="21" t="s">
        <v>18</v>
      </c>
      <c r="B12" s="14">
        <v>8</v>
      </c>
      <c r="C12" s="18">
        <v>9</v>
      </c>
      <c r="D12" s="18">
        <v>10</v>
      </c>
      <c r="E12" s="18">
        <v>8</v>
      </c>
      <c r="F12" s="16">
        <f t="shared" si="0"/>
        <v>9</v>
      </c>
      <c r="G12" s="19"/>
    </row>
    <row r="13" spans="1:7" ht="18" customHeight="1">
      <c r="A13" s="21" t="s">
        <v>19</v>
      </c>
      <c r="B13" s="14">
        <v>9</v>
      </c>
      <c r="C13" s="18">
        <v>8</v>
      </c>
      <c r="D13" s="18">
        <v>7</v>
      </c>
      <c r="E13" s="18">
        <v>4</v>
      </c>
      <c r="F13" s="16">
        <f t="shared" si="0"/>
        <v>6.333333333333333</v>
      </c>
      <c r="G13" s="19"/>
    </row>
    <row r="14" spans="1:7" ht="18" customHeight="1">
      <c r="A14" s="21" t="s">
        <v>20</v>
      </c>
      <c r="B14" s="14">
        <v>10</v>
      </c>
      <c r="C14" s="22"/>
      <c r="D14" s="22"/>
      <c r="E14" s="22"/>
      <c r="F14" s="16">
        <f t="shared" si="0"/>
        <v>0</v>
      </c>
      <c r="G14" s="19"/>
    </row>
    <row r="15" spans="1:7" ht="18" customHeight="1">
      <c r="A15" s="13" t="s">
        <v>21</v>
      </c>
      <c r="B15" s="23" t="s">
        <v>22</v>
      </c>
      <c r="C15" s="18">
        <f>C16+C21+C22+C29+C36+C37+C38</f>
        <v>8242665</v>
      </c>
      <c r="D15" s="18">
        <f>D16+D21+D22+D29+D36+D37+D38</f>
        <v>8119650</v>
      </c>
      <c r="E15" s="18">
        <f>E16+E21+E22+E29+E36+E37+E38</f>
        <v>7806100</v>
      </c>
      <c r="F15" s="16">
        <f t="shared" si="0"/>
        <v>8056138.333333333</v>
      </c>
      <c r="G15" s="19"/>
    </row>
    <row r="16" spans="1:7" ht="18" customHeight="1">
      <c r="A16" s="21" t="s">
        <v>23</v>
      </c>
      <c r="B16" s="14">
        <v>12</v>
      </c>
      <c r="C16" s="18"/>
      <c r="D16" s="18"/>
      <c r="E16" s="18"/>
      <c r="F16" s="16">
        <f t="shared" si="0"/>
        <v>0</v>
      </c>
      <c r="G16" s="19"/>
    </row>
    <row r="17" spans="1:7" ht="18" customHeight="1">
      <c r="A17" s="21" t="s">
        <v>24</v>
      </c>
      <c r="B17" s="14">
        <v>13</v>
      </c>
      <c r="C17" s="22"/>
      <c r="D17" s="22"/>
      <c r="E17" s="22"/>
      <c r="F17" s="16">
        <f t="shared" si="0"/>
        <v>0</v>
      </c>
      <c r="G17" s="19"/>
    </row>
    <row r="18" spans="1:7" ht="18" customHeight="1">
      <c r="A18" s="21" t="s">
        <v>25</v>
      </c>
      <c r="B18" s="14">
        <v>14</v>
      </c>
      <c r="C18" s="22"/>
      <c r="D18" s="22"/>
      <c r="E18" s="22"/>
      <c r="F18" s="16">
        <f t="shared" si="0"/>
        <v>0</v>
      </c>
      <c r="G18" s="19"/>
    </row>
    <row r="19" spans="1:7" ht="18" customHeight="1">
      <c r="A19" s="21" t="s">
        <v>26</v>
      </c>
      <c r="B19" s="14">
        <v>15</v>
      </c>
      <c r="C19" s="22"/>
      <c r="D19" s="22"/>
      <c r="E19" s="22"/>
      <c r="F19" s="16">
        <f t="shared" si="0"/>
        <v>0</v>
      </c>
      <c r="G19" s="19"/>
    </row>
    <row r="20" spans="1:7" ht="18" customHeight="1">
      <c r="A20" s="21" t="s">
        <v>27</v>
      </c>
      <c r="B20" s="14">
        <v>16</v>
      </c>
      <c r="C20" s="22"/>
      <c r="D20" s="22"/>
      <c r="E20" s="22"/>
      <c r="F20" s="16">
        <f t="shared" si="0"/>
        <v>0</v>
      </c>
      <c r="G20" s="19"/>
    </row>
    <row r="21" spans="1:7" ht="18" customHeight="1">
      <c r="A21" s="21" t="s">
        <v>28</v>
      </c>
      <c r="B21" s="14">
        <v>17</v>
      </c>
      <c r="C21" s="18"/>
      <c r="D21" s="18"/>
      <c r="E21" s="18"/>
      <c r="F21" s="16">
        <f t="shared" si="0"/>
        <v>0</v>
      </c>
      <c r="G21" s="19"/>
    </row>
    <row r="22" spans="1:7" ht="18" customHeight="1">
      <c r="A22" s="21" t="s">
        <v>29</v>
      </c>
      <c r="B22" s="14">
        <v>18</v>
      </c>
      <c r="C22" s="18"/>
      <c r="D22" s="18">
        <v>234850</v>
      </c>
      <c r="E22" s="18">
        <v>194800</v>
      </c>
      <c r="F22" s="16">
        <f t="shared" si="0"/>
        <v>143216.66666666666</v>
      </c>
      <c r="G22" s="19"/>
    </row>
    <row r="23" spans="1:6" ht="18" customHeight="1">
      <c r="A23" s="24"/>
      <c r="B23" s="24"/>
      <c r="C23" s="25"/>
      <c r="D23" s="25"/>
      <c r="E23" s="25"/>
      <c r="F23" s="25"/>
    </row>
    <row r="24" spans="1:7" ht="21">
      <c r="A24" s="26" t="s">
        <v>30</v>
      </c>
      <c r="B24" s="27"/>
      <c r="C24" s="28"/>
      <c r="D24" s="28"/>
      <c r="E24" s="28"/>
      <c r="F24" s="28"/>
      <c r="G24" s="29"/>
    </row>
    <row r="25" spans="1:7" ht="30.75">
      <c r="A25" s="30" t="s">
        <v>31</v>
      </c>
      <c r="B25" s="31"/>
      <c r="G25" s="32"/>
    </row>
    <row r="26" spans="1:7" ht="21">
      <c r="A26" s="33" t="s">
        <v>32</v>
      </c>
      <c r="B26" s="34"/>
      <c r="C26" s="35"/>
      <c r="D26" s="35"/>
      <c r="E26" s="35"/>
      <c r="F26" s="35"/>
      <c r="G26" s="36"/>
    </row>
    <row r="27" spans="1:7" ht="15.75">
      <c r="A27" s="37" t="s">
        <v>33</v>
      </c>
      <c r="B27" s="38" t="s">
        <v>4</v>
      </c>
      <c r="C27" s="11" t="s">
        <v>5</v>
      </c>
      <c r="D27" s="11" t="s">
        <v>6</v>
      </c>
      <c r="E27" s="11" t="s">
        <v>7</v>
      </c>
      <c r="F27" s="39" t="s">
        <v>8</v>
      </c>
      <c r="G27" s="38" t="s">
        <v>9</v>
      </c>
    </row>
    <row r="28" spans="1:7" ht="24.75" customHeight="1">
      <c r="A28" s="40" t="s">
        <v>34</v>
      </c>
      <c r="B28" s="40">
        <v>19</v>
      </c>
      <c r="C28" s="41"/>
      <c r="D28" s="41"/>
      <c r="E28" s="41"/>
      <c r="F28" s="41"/>
      <c r="G28" s="19"/>
    </row>
    <row r="29" spans="1:7" ht="24.75" customHeight="1">
      <c r="A29" s="40" t="s">
        <v>35</v>
      </c>
      <c r="B29" s="42" t="s">
        <v>36</v>
      </c>
      <c r="C29" s="41">
        <f>C30+C31+C32+C33+C34+C35</f>
        <v>8242665</v>
      </c>
      <c r="D29" s="41">
        <f>D30+D31+D32+D33+D34+D35</f>
        <v>7884800</v>
      </c>
      <c r="E29" s="41">
        <f>E30+E31+E32+E33+E34+E35</f>
        <v>7611300</v>
      </c>
      <c r="F29" s="43">
        <f aca="true" t="shared" si="1" ref="F29:F34">(C29+D29+E29)/3</f>
        <v>7912921.666666667</v>
      </c>
      <c r="G29" s="19"/>
    </row>
    <row r="30" spans="1:7" ht="24.75" customHeight="1">
      <c r="A30" s="40" t="s">
        <v>37</v>
      </c>
      <c r="B30" s="40">
        <v>21</v>
      </c>
      <c r="C30" s="41">
        <v>7924265</v>
      </c>
      <c r="D30" s="41">
        <v>7526400</v>
      </c>
      <c r="E30" s="41">
        <v>7246640</v>
      </c>
      <c r="F30" s="43">
        <f t="shared" si="1"/>
        <v>7565768.333333333</v>
      </c>
      <c r="G30" s="19"/>
    </row>
    <row r="31" spans="1:7" ht="24.75" customHeight="1">
      <c r="A31" s="40" t="s">
        <v>38</v>
      </c>
      <c r="B31" s="40">
        <v>22</v>
      </c>
      <c r="C31" s="41"/>
      <c r="D31" s="41"/>
      <c r="E31" s="41"/>
      <c r="F31" s="43">
        <f t="shared" si="1"/>
        <v>0</v>
      </c>
      <c r="G31" s="19"/>
    </row>
    <row r="32" spans="1:7" ht="24.75" customHeight="1">
      <c r="A32" s="40" t="s">
        <v>39</v>
      </c>
      <c r="B32" s="40">
        <v>23</v>
      </c>
      <c r="C32" s="22"/>
      <c r="D32" s="22"/>
      <c r="E32" s="22"/>
      <c r="F32" s="43">
        <f t="shared" si="1"/>
        <v>0</v>
      </c>
      <c r="G32" s="19"/>
    </row>
    <row r="33" spans="1:7" ht="24.75" customHeight="1">
      <c r="A33" s="40" t="s">
        <v>40</v>
      </c>
      <c r="B33" s="40">
        <v>24</v>
      </c>
      <c r="C33" s="41"/>
      <c r="D33" s="41"/>
      <c r="E33" s="41"/>
      <c r="F33" s="43">
        <f t="shared" si="1"/>
        <v>0</v>
      </c>
      <c r="G33" s="19"/>
    </row>
    <row r="34" spans="1:7" ht="24.75" customHeight="1">
      <c r="A34" s="40" t="s">
        <v>41</v>
      </c>
      <c r="B34" s="40">
        <v>25</v>
      </c>
      <c r="C34" s="44">
        <v>318400</v>
      </c>
      <c r="D34" s="41">
        <v>358400</v>
      </c>
      <c r="E34" s="41">
        <v>364660</v>
      </c>
      <c r="F34" s="43">
        <f t="shared" si="1"/>
        <v>347153.3333333333</v>
      </c>
      <c r="G34" s="19"/>
    </row>
    <row r="35" spans="1:7" ht="24.75" customHeight="1">
      <c r="A35" s="40" t="s">
        <v>42</v>
      </c>
      <c r="B35" s="40">
        <v>26</v>
      </c>
      <c r="C35" s="41"/>
      <c r="D35" s="41"/>
      <c r="E35" s="41"/>
      <c r="F35" s="43">
        <f aca="true" t="shared" si="2" ref="F35:F40">(C35+D35+E35)/3</f>
        <v>0</v>
      </c>
      <c r="G35" s="19"/>
    </row>
    <row r="36" spans="1:7" ht="24.75" customHeight="1">
      <c r="A36" s="40" t="s">
        <v>43</v>
      </c>
      <c r="B36" s="40">
        <v>27</v>
      </c>
      <c r="C36" s="41"/>
      <c r="D36" s="41"/>
      <c r="E36" s="41"/>
      <c r="F36" s="43">
        <f t="shared" si="2"/>
        <v>0</v>
      </c>
      <c r="G36" s="19"/>
    </row>
    <row r="37" spans="1:7" ht="24.75" customHeight="1">
      <c r="A37" s="40" t="s">
        <v>44</v>
      </c>
      <c r="B37" s="40">
        <v>28</v>
      </c>
      <c r="C37" s="41"/>
      <c r="D37" s="41"/>
      <c r="E37" s="41"/>
      <c r="F37" s="43">
        <f t="shared" si="2"/>
        <v>0</v>
      </c>
      <c r="G37" s="19"/>
    </row>
    <row r="38" spans="1:7" ht="24.75" customHeight="1">
      <c r="A38" s="40" t="s">
        <v>45</v>
      </c>
      <c r="B38" s="40">
        <v>29</v>
      </c>
      <c r="C38" s="41"/>
      <c r="D38" s="41"/>
      <c r="E38" s="41"/>
      <c r="F38" s="43">
        <f t="shared" si="2"/>
        <v>0</v>
      </c>
      <c r="G38" s="19"/>
    </row>
    <row r="39" spans="1:7" ht="24.75" customHeight="1">
      <c r="A39" s="40" t="s">
        <v>46</v>
      </c>
      <c r="B39" s="40">
        <v>30</v>
      </c>
      <c r="C39" s="41"/>
      <c r="D39" s="41"/>
      <c r="E39" s="41"/>
      <c r="F39" s="43">
        <f t="shared" si="2"/>
        <v>0</v>
      </c>
      <c r="G39" s="19"/>
    </row>
    <row r="40" spans="1:7" ht="24.75" customHeight="1">
      <c r="A40" s="45" t="s">
        <v>47</v>
      </c>
      <c r="B40" s="40">
        <v>31</v>
      </c>
      <c r="C40" s="41">
        <f>C107</f>
        <v>10223382.06</v>
      </c>
      <c r="D40" s="41">
        <f>D107</f>
        <v>12223064.930000002</v>
      </c>
      <c r="E40" s="41">
        <f>E107</f>
        <v>10567700.23</v>
      </c>
      <c r="F40" s="43">
        <f t="shared" si="2"/>
        <v>11004715.74</v>
      </c>
      <c r="G40" s="19"/>
    </row>
    <row r="41" spans="1:6" ht="24.75" customHeight="1">
      <c r="A41" s="46"/>
      <c r="B41" s="47"/>
      <c r="C41" s="48"/>
      <c r="D41" s="48"/>
      <c r="E41" s="48"/>
      <c r="F41" s="49"/>
    </row>
    <row r="42" ht="20.25">
      <c r="A42" s="50" t="s">
        <v>48</v>
      </c>
    </row>
    <row r="43" spans="1:7" ht="27">
      <c r="A43" s="51" t="s">
        <v>49</v>
      </c>
      <c r="B43" s="51"/>
      <c r="C43" s="52"/>
      <c r="D43" s="52"/>
      <c r="E43" s="52"/>
      <c r="F43" s="52"/>
      <c r="G43" s="51"/>
    </row>
    <row r="44" spans="1:6" ht="19.5">
      <c r="A44" s="6" t="s">
        <v>2</v>
      </c>
      <c r="B44" s="7"/>
      <c r="C44" s="8"/>
      <c r="D44" s="8"/>
      <c r="E44" s="8"/>
      <c r="F44" s="8"/>
    </row>
    <row r="45" spans="1:7" ht="24.75" customHeight="1">
      <c r="A45" s="53" t="s">
        <v>3</v>
      </c>
      <c r="B45" s="53" t="s">
        <v>4</v>
      </c>
      <c r="C45" s="11" t="s">
        <v>5</v>
      </c>
      <c r="D45" s="11" t="s">
        <v>6</v>
      </c>
      <c r="E45" s="11" t="s">
        <v>7</v>
      </c>
      <c r="F45" s="54" t="s">
        <v>8</v>
      </c>
      <c r="G45" s="53" t="s">
        <v>9</v>
      </c>
    </row>
    <row r="46" spans="1:7" ht="24.75" customHeight="1">
      <c r="A46" s="45" t="s">
        <v>50</v>
      </c>
      <c r="B46" s="40" t="s">
        <v>51</v>
      </c>
      <c r="C46" s="41">
        <f>C47+C55+C85</f>
        <v>10201120.57</v>
      </c>
      <c r="D46" s="41">
        <f>D47+D55+D85</f>
        <v>12168741.97</v>
      </c>
      <c r="E46" s="41">
        <f>E47+E55+E85</f>
        <v>10510470.190000001</v>
      </c>
      <c r="F46" s="43">
        <f>(C46+D46+E46)/3</f>
        <v>10960110.91</v>
      </c>
      <c r="G46" s="19"/>
    </row>
    <row r="47" spans="1:7" ht="24.75" customHeight="1">
      <c r="A47" s="40" t="s">
        <v>52</v>
      </c>
      <c r="B47" s="40" t="s">
        <v>53</v>
      </c>
      <c r="C47" s="41">
        <f>C48+C49+C50+C51+C52+C53+C54</f>
        <v>5835225.71</v>
      </c>
      <c r="D47" s="41">
        <f>D48+D49+D50+D51+D52+D53+D54</f>
        <v>10147303.25</v>
      </c>
      <c r="E47" s="41">
        <f>E48+E49+E50+E51+E52+E53+E54</f>
        <v>8912455.22</v>
      </c>
      <c r="F47" s="43">
        <f aca="true" t="shared" si="3" ref="F47:F59">(C47+D47+E47)/3</f>
        <v>8298328.06</v>
      </c>
      <c r="G47" s="19"/>
    </row>
    <row r="48" spans="1:7" ht="24.75" customHeight="1">
      <c r="A48" s="40" t="s">
        <v>54</v>
      </c>
      <c r="B48" s="40">
        <v>3</v>
      </c>
      <c r="C48" s="41">
        <v>5398095</v>
      </c>
      <c r="D48" s="41">
        <v>8734115.88</v>
      </c>
      <c r="E48" s="41">
        <v>7698340.16</v>
      </c>
      <c r="F48" s="43">
        <f t="shared" si="3"/>
        <v>7276850.346666667</v>
      </c>
      <c r="G48" s="19"/>
    </row>
    <row r="49" spans="1:7" ht="24.75" customHeight="1">
      <c r="A49" s="40" t="s">
        <v>55</v>
      </c>
      <c r="B49" s="40">
        <v>4</v>
      </c>
      <c r="C49" s="44">
        <v>70692</v>
      </c>
      <c r="D49" s="41">
        <v>624021.12</v>
      </c>
      <c r="E49" s="41">
        <v>571674.86</v>
      </c>
      <c r="F49" s="43">
        <f t="shared" si="3"/>
        <v>422129.32666666666</v>
      </c>
      <c r="G49" s="19"/>
    </row>
    <row r="50" spans="1:7" ht="24.75" customHeight="1">
      <c r="A50" s="40" t="s">
        <v>56</v>
      </c>
      <c r="B50" s="40">
        <v>5</v>
      </c>
      <c r="C50" s="41"/>
      <c r="D50" s="41"/>
      <c r="E50" s="41"/>
      <c r="F50" s="43">
        <f t="shared" si="3"/>
        <v>0</v>
      </c>
      <c r="G50" s="19"/>
    </row>
    <row r="51" spans="1:7" ht="24.75" customHeight="1">
      <c r="A51" s="40" t="s">
        <v>57</v>
      </c>
      <c r="B51" s="40">
        <v>6</v>
      </c>
      <c r="C51" s="41">
        <v>357823.17</v>
      </c>
      <c r="D51" s="41">
        <v>425545.25</v>
      </c>
      <c r="E51" s="41">
        <v>315872.2</v>
      </c>
      <c r="F51" s="43">
        <f t="shared" si="3"/>
        <v>366413.54</v>
      </c>
      <c r="G51" s="19"/>
    </row>
    <row r="52" spans="1:7" ht="24.75" customHeight="1">
      <c r="A52" s="40" t="s">
        <v>58</v>
      </c>
      <c r="B52" s="40">
        <v>7</v>
      </c>
      <c r="C52" s="41"/>
      <c r="D52" s="41"/>
      <c r="E52" s="41"/>
      <c r="F52" s="43">
        <f t="shared" si="3"/>
        <v>0</v>
      </c>
      <c r="G52" s="19"/>
    </row>
    <row r="53" spans="1:7" ht="24.75" customHeight="1">
      <c r="A53" s="40" t="s">
        <v>59</v>
      </c>
      <c r="B53" s="40">
        <v>8</v>
      </c>
      <c r="C53" s="41"/>
      <c r="D53" s="41"/>
      <c r="E53" s="41"/>
      <c r="F53" s="43">
        <f t="shared" si="3"/>
        <v>0</v>
      </c>
      <c r="G53" s="19"/>
    </row>
    <row r="54" spans="1:7" ht="24.75" customHeight="1">
      <c r="A54" s="40" t="s">
        <v>60</v>
      </c>
      <c r="B54" s="40">
        <v>9</v>
      </c>
      <c r="C54" s="41">
        <v>8615.54</v>
      </c>
      <c r="D54" s="41">
        <v>363621</v>
      </c>
      <c r="E54" s="41">
        <v>326568</v>
      </c>
      <c r="F54" s="43">
        <f t="shared" si="3"/>
        <v>232934.84666666668</v>
      </c>
      <c r="G54" s="19"/>
    </row>
    <row r="55" spans="1:7" ht="24.75" customHeight="1">
      <c r="A55" s="42" t="s">
        <v>61</v>
      </c>
      <c r="B55" s="40" t="s">
        <v>62</v>
      </c>
      <c r="C55" s="22">
        <f>C56+C57+C58+C59+C64+C65+C66+C67+C68+C69+C70+C71+C72+C73+C74+C75+C76+C77+C82+C83+C84</f>
        <v>3917615.69</v>
      </c>
      <c r="D55" s="22">
        <f>D56+D57+D58+D59+D64+D65+D66+D67+D68+D69+D70+D71+D72+D73+D74+D75+D76+D77+D82+D83+D84</f>
        <v>1569138.72</v>
      </c>
      <c r="E55" s="22">
        <f>E56+E57+E58+E59+E64+E65+E66+E67+E68+E69+E70+E71+E72+E73+E74+E75+E76+E77+E82+E83+E84</f>
        <v>1128314.9700000011</v>
      </c>
      <c r="F55" s="43">
        <f t="shared" si="3"/>
        <v>2205023.126666667</v>
      </c>
      <c r="G55" s="19"/>
    </row>
    <row r="56" spans="1:7" ht="24.75" customHeight="1">
      <c r="A56" s="40" t="s">
        <v>63</v>
      </c>
      <c r="B56" s="40">
        <v>11</v>
      </c>
      <c r="C56" s="41">
        <v>58833</v>
      </c>
      <c r="D56" s="41">
        <v>352452.64</v>
      </c>
      <c r="E56" s="41">
        <v>136375.76</v>
      </c>
      <c r="F56" s="43">
        <f t="shared" si="3"/>
        <v>182553.80000000002</v>
      </c>
      <c r="G56" s="19"/>
    </row>
    <row r="57" spans="1:7" ht="24.75" customHeight="1">
      <c r="A57" s="40" t="s">
        <v>64</v>
      </c>
      <c r="B57" s="40">
        <v>12</v>
      </c>
      <c r="C57" s="41">
        <v>15300</v>
      </c>
      <c r="D57" s="41">
        <v>85260</v>
      </c>
      <c r="E57" s="41">
        <v>74452</v>
      </c>
      <c r="F57" s="43">
        <f t="shared" si="3"/>
        <v>58337.333333333336</v>
      </c>
      <c r="G57" s="19"/>
    </row>
    <row r="58" spans="1:7" ht="24.75" customHeight="1">
      <c r="A58" s="40" t="s">
        <v>65</v>
      </c>
      <c r="B58" s="40">
        <v>13</v>
      </c>
      <c r="C58" s="41"/>
      <c r="D58" s="41">
        <v>50524</v>
      </c>
      <c r="E58" s="41">
        <v>39535</v>
      </c>
      <c r="F58" s="43">
        <f t="shared" si="3"/>
        <v>30019.666666666668</v>
      </c>
      <c r="G58" s="19"/>
    </row>
    <row r="59" spans="1:7" ht="24.75" customHeight="1">
      <c r="A59" s="40" t="s">
        <v>66</v>
      </c>
      <c r="B59" s="40">
        <v>14</v>
      </c>
      <c r="C59" s="41">
        <v>537319.19</v>
      </c>
      <c r="D59" s="41">
        <v>414662.08</v>
      </c>
      <c r="E59" s="41">
        <v>365746.08</v>
      </c>
      <c r="F59" s="43">
        <f t="shared" si="3"/>
        <v>439242.45</v>
      </c>
      <c r="G59" s="19"/>
    </row>
    <row r="60" ht="20.25">
      <c r="A60" s="50" t="s">
        <v>67</v>
      </c>
    </row>
    <row r="61" spans="1:7" ht="27">
      <c r="A61" s="51" t="s">
        <v>49</v>
      </c>
      <c r="B61" s="51"/>
      <c r="C61" s="52"/>
      <c r="D61" s="52"/>
      <c r="E61" s="52"/>
      <c r="F61" s="52"/>
      <c r="G61" s="51"/>
    </row>
    <row r="62" spans="1:6" ht="19.5">
      <c r="A62" s="6" t="s">
        <v>2</v>
      </c>
      <c r="B62" s="7"/>
      <c r="C62" s="8"/>
      <c r="D62" s="8"/>
      <c r="E62" s="8"/>
      <c r="F62" s="8"/>
    </row>
    <row r="63" spans="1:7" ht="24.75" customHeight="1">
      <c r="A63" s="53" t="s">
        <v>3</v>
      </c>
      <c r="B63" s="53" t="s">
        <v>4</v>
      </c>
      <c r="C63" s="11" t="s">
        <v>5</v>
      </c>
      <c r="D63" s="11" t="s">
        <v>6</v>
      </c>
      <c r="E63" s="11" t="s">
        <v>7</v>
      </c>
      <c r="F63" s="54" t="s">
        <v>8</v>
      </c>
      <c r="G63" s="53" t="s">
        <v>9</v>
      </c>
    </row>
    <row r="64" spans="1:7" ht="24.75" customHeight="1">
      <c r="A64" s="40" t="s">
        <v>68</v>
      </c>
      <c r="B64" s="40">
        <v>15</v>
      </c>
      <c r="C64" s="41"/>
      <c r="D64" s="41"/>
      <c r="E64" s="41"/>
      <c r="F64" s="41"/>
      <c r="G64" s="19"/>
    </row>
    <row r="65" spans="1:7" ht="24.75" customHeight="1">
      <c r="A65" s="40" t="s">
        <v>69</v>
      </c>
      <c r="B65" s="40">
        <v>16</v>
      </c>
      <c r="C65" s="41"/>
      <c r="D65" s="41"/>
      <c r="E65" s="41"/>
      <c r="F65" s="41"/>
      <c r="G65" s="19"/>
    </row>
    <row r="66" spans="1:7" ht="24.75" customHeight="1">
      <c r="A66" s="40" t="s">
        <v>70</v>
      </c>
      <c r="B66" s="40">
        <v>17</v>
      </c>
      <c r="C66" s="22"/>
      <c r="D66" s="22"/>
      <c r="E66" s="22"/>
      <c r="F66" s="22"/>
      <c r="G66" s="19"/>
    </row>
    <row r="67" spans="1:7" ht="24.75" customHeight="1">
      <c r="A67" s="40" t="s">
        <v>71</v>
      </c>
      <c r="B67" s="40">
        <v>18</v>
      </c>
      <c r="C67" s="41">
        <v>129619</v>
      </c>
      <c r="D67" s="41"/>
      <c r="E67" s="41"/>
      <c r="F67" s="43">
        <f>(C67+D67+E67)/3</f>
        <v>43206.333333333336</v>
      </c>
      <c r="G67" s="19"/>
    </row>
    <row r="68" spans="1:7" ht="24.75" customHeight="1">
      <c r="A68" s="40" t="s">
        <v>72</v>
      </c>
      <c r="B68" s="40">
        <v>19</v>
      </c>
      <c r="C68" s="41">
        <v>104315</v>
      </c>
      <c r="D68" s="41">
        <v>95453</v>
      </c>
      <c r="E68" s="41">
        <v>83280</v>
      </c>
      <c r="F68" s="43">
        <f aca="true" t="shared" si="4" ref="F68:F77">(C68+D68+E68)/3</f>
        <v>94349.33333333333</v>
      </c>
      <c r="G68" s="19"/>
    </row>
    <row r="69" spans="1:7" ht="24.75" customHeight="1">
      <c r="A69" s="40" t="s">
        <v>73</v>
      </c>
      <c r="B69" s="40">
        <v>20</v>
      </c>
      <c r="C69" s="41">
        <v>1700000</v>
      </c>
      <c r="D69" s="41"/>
      <c r="E69" s="41"/>
      <c r="F69" s="43">
        <f t="shared" si="4"/>
        <v>566666.6666666666</v>
      </c>
      <c r="G69" s="19"/>
    </row>
    <row r="70" spans="1:7" ht="24.75" customHeight="1">
      <c r="A70" s="40" t="s">
        <v>74</v>
      </c>
      <c r="B70" s="40">
        <v>21</v>
      </c>
      <c r="C70" s="41">
        <v>34184</v>
      </c>
      <c r="D70" s="41"/>
      <c r="E70" s="41"/>
      <c r="F70" s="43">
        <f t="shared" si="4"/>
        <v>11394.666666666666</v>
      </c>
      <c r="G70" s="19"/>
    </row>
    <row r="71" spans="1:7" ht="24.75" customHeight="1">
      <c r="A71" s="40" t="s">
        <v>75</v>
      </c>
      <c r="B71" s="40">
        <v>22</v>
      </c>
      <c r="C71" s="22">
        <v>10831</v>
      </c>
      <c r="D71" s="22">
        <v>24615</v>
      </c>
      <c r="E71" s="22">
        <v>18468.4</v>
      </c>
      <c r="F71" s="43">
        <f t="shared" si="4"/>
        <v>17971.466666666667</v>
      </c>
      <c r="G71" s="19"/>
    </row>
    <row r="72" spans="1:7" ht="24.75" customHeight="1">
      <c r="A72" s="40" t="s">
        <v>76</v>
      </c>
      <c r="B72" s="40">
        <v>23</v>
      </c>
      <c r="C72" s="22"/>
      <c r="D72" s="22"/>
      <c r="E72" s="22"/>
      <c r="F72" s="43">
        <f t="shared" si="4"/>
        <v>0</v>
      </c>
      <c r="G72" s="19"/>
    </row>
    <row r="73" spans="1:7" ht="24.75" customHeight="1">
      <c r="A73" s="40" t="s">
        <v>77</v>
      </c>
      <c r="B73" s="40">
        <v>24</v>
      </c>
      <c r="C73" s="22"/>
      <c r="D73" s="22"/>
      <c r="E73" s="22"/>
      <c r="F73" s="43">
        <f t="shared" si="4"/>
        <v>0</v>
      </c>
      <c r="G73" s="19"/>
    </row>
    <row r="74" spans="1:7" ht="24.75" customHeight="1">
      <c r="A74" s="40" t="s">
        <v>78</v>
      </c>
      <c r="B74" s="40">
        <v>25</v>
      </c>
      <c r="C74" s="22">
        <v>291864</v>
      </c>
      <c r="D74" s="22"/>
      <c r="E74" s="22"/>
      <c r="F74" s="43">
        <f t="shared" si="4"/>
        <v>97288</v>
      </c>
      <c r="G74" s="19"/>
    </row>
    <row r="75" spans="1:7" ht="24.75" customHeight="1">
      <c r="A75" s="40" t="s">
        <v>79</v>
      </c>
      <c r="B75" s="40">
        <v>26</v>
      </c>
      <c r="C75" s="22">
        <v>993845.47</v>
      </c>
      <c r="D75" s="22">
        <v>498352</v>
      </c>
      <c r="E75" s="22">
        <v>374357.7300000009</v>
      </c>
      <c r="F75" s="43">
        <f t="shared" si="4"/>
        <v>622185.066666667</v>
      </c>
      <c r="G75" s="19"/>
    </row>
    <row r="76" spans="1:7" ht="24.75" customHeight="1">
      <c r="A76" s="40" t="s">
        <v>80</v>
      </c>
      <c r="B76" s="40">
        <v>27</v>
      </c>
      <c r="C76" s="41">
        <v>2854</v>
      </c>
      <c r="D76" s="41">
        <v>26520</v>
      </c>
      <c r="E76" s="41">
        <v>17500</v>
      </c>
      <c r="F76" s="43">
        <f t="shared" si="4"/>
        <v>15624.666666666666</v>
      </c>
      <c r="G76" s="19"/>
    </row>
    <row r="77" spans="1:7" ht="24.75" customHeight="1">
      <c r="A77" s="40" t="s">
        <v>81</v>
      </c>
      <c r="B77" s="40">
        <v>28</v>
      </c>
      <c r="C77" s="22">
        <v>13614</v>
      </c>
      <c r="D77" s="22">
        <v>21300</v>
      </c>
      <c r="E77" s="22">
        <v>18600</v>
      </c>
      <c r="F77" s="43">
        <f t="shared" si="4"/>
        <v>17838</v>
      </c>
      <c r="G77" s="19"/>
    </row>
    <row r="78" ht="20.25">
      <c r="A78" s="50" t="s">
        <v>82</v>
      </c>
    </row>
    <row r="79" spans="1:7" ht="27">
      <c r="A79" s="51" t="s">
        <v>49</v>
      </c>
      <c r="B79" s="51"/>
      <c r="C79" s="52"/>
      <c r="D79" s="52"/>
      <c r="E79" s="52"/>
      <c r="F79" s="52"/>
      <c r="G79" s="51"/>
    </row>
    <row r="80" spans="1:6" ht="19.5">
      <c r="A80" s="6" t="s">
        <v>2</v>
      </c>
      <c r="B80" s="7"/>
      <c r="C80" s="8"/>
      <c r="D80" s="8"/>
      <c r="E80" s="8"/>
      <c r="F80" s="8"/>
    </row>
    <row r="81" spans="1:7" ht="24.75" customHeight="1">
      <c r="A81" s="53" t="s">
        <v>3</v>
      </c>
      <c r="B81" s="53" t="s">
        <v>4</v>
      </c>
      <c r="C81" s="11" t="s">
        <v>5</v>
      </c>
      <c r="D81" s="11" t="s">
        <v>6</v>
      </c>
      <c r="E81" s="11" t="s">
        <v>7</v>
      </c>
      <c r="F81" s="54" t="s">
        <v>8</v>
      </c>
      <c r="G81" s="53" t="s">
        <v>9</v>
      </c>
    </row>
    <row r="82" spans="1:7" ht="24.75" customHeight="1">
      <c r="A82" s="40" t="s">
        <v>83</v>
      </c>
      <c r="B82" s="40">
        <v>29</v>
      </c>
      <c r="C82" s="22"/>
      <c r="D82" s="22"/>
      <c r="E82" s="22"/>
      <c r="F82" s="22"/>
      <c r="G82" s="19"/>
    </row>
    <row r="83" spans="1:7" ht="24.75" customHeight="1">
      <c r="A83" s="40" t="s">
        <v>84</v>
      </c>
      <c r="B83" s="40">
        <v>30</v>
      </c>
      <c r="C83" s="22">
        <v>13314</v>
      </c>
      <c r="D83" s="22"/>
      <c r="E83" s="22"/>
      <c r="F83" s="56">
        <f>(C83+D83+E83)/3</f>
        <v>4438</v>
      </c>
      <c r="G83" s="19"/>
    </row>
    <row r="84" spans="1:7" ht="24.75" customHeight="1">
      <c r="A84" s="40" t="s">
        <v>85</v>
      </c>
      <c r="B84" s="40">
        <v>31</v>
      </c>
      <c r="C84" s="22">
        <v>11723.03</v>
      </c>
      <c r="D84" s="22"/>
      <c r="E84" s="22"/>
      <c r="F84" s="56">
        <f aca="true" t="shared" si="5" ref="F84:F89">(C84+D84+E84)/3</f>
        <v>3907.6766666666667</v>
      </c>
      <c r="G84" s="19"/>
    </row>
    <row r="85" spans="1:7" ht="24.75" customHeight="1">
      <c r="A85" s="40" t="s">
        <v>86</v>
      </c>
      <c r="B85" s="40" t="s">
        <v>87</v>
      </c>
      <c r="C85" s="41">
        <f>C86+C87+C88+C89+C90+C91</f>
        <v>448279.17</v>
      </c>
      <c r="D85" s="41">
        <f>D86+D87+D88+D89+D90+D91</f>
        <v>452300</v>
      </c>
      <c r="E85" s="41">
        <f>E86+E87+E88+E89+E90+E91</f>
        <v>469700</v>
      </c>
      <c r="F85" s="56">
        <f t="shared" si="5"/>
        <v>456759.7233333333</v>
      </c>
      <c r="G85" s="19"/>
    </row>
    <row r="86" spans="1:7" ht="24.75" customHeight="1">
      <c r="A86" s="40" t="s">
        <v>88</v>
      </c>
      <c r="B86" s="40">
        <v>33</v>
      </c>
      <c r="C86" s="41"/>
      <c r="D86" s="41"/>
      <c r="E86" s="41"/>
      <c r="F86" s="56">
        <f t="shared" si="5"/>
        <v>0</v>
      </c>
      <c r="G86" s="19"/>
    </row>
    <row r="87" spans="1:7" ht="24.75" customHeight="1">
      <c r="A87" s="40" t="s">
        <v>89</v>
      </c>
      <c r="B87" s="40">
        <v>34</v>
      </c>
      <c r="C87" s="41">
        <v>375299.17</v>
      </c>
      <c r="D87" s="41">
        <v>452300</v>
      </c>
      <c r="E87" s="41">
        <v>469700</v>
      </c>
      <c r="F87" s="56">
        <f t="shared" si="5"/>
        <v>432433.05666666664</v>
      </c>
      <c r="G87" s="19"/>
    </row>
    <row r="88" spans="1:7" ht="24.75" customHeight="1">
      <c r="A88" s="40" t="s">
        <v>90</v>
      </c>
      <c r="B88" s="40">
        <v>35</v>
      </c>
      <c r="C88" s="41"/>
      <c r="D88" s="41"/>
      <c r="E88" s="41"/>
      <c r="F88" s="56">
        <f t="shared" si="5"/>
        <v>0</v>
      </c>
      <c r="G88" s="19"/>
    </row>
    <row r="89" spans="1:7" ht="24.75" customHeight="1">
      <c r="A89" s="40" t="s">
        <v>91</v>
      </c>
      <c r="B89" s="40">
        <v>36</v>
      </c>
      <c r="C89" s="41">
        <v>72980</v>
      </c>
      <c r="D89" s="41"/>
      <c r="E89" s="41"/>
      <c r="F89" s="56">
        <f t="shared" si="5"/>
        <v>24326.666666666668</v>
      </c>
      <c r="G89" s="19"/>
    </row>
    <row r="90" spans="1:7" ht="24.75" customHeight="1">
      <c r="A90" s="40" t="s">
        <v>92</v>
      </c>
      <c r="B90" s="40">
        <v>37</v>
      </c>
      <c r="C90" s="41"/>
      <c r="D90" s="41"/>
      <c r="E90" s="41"/>
      <c r="F90" s="41"/>
      <c r="G90" s="19"/>
    </row>
    <row r="91" spans="1:7" ht="24.75" customHeight="1">
      <c r="A91" s="40" t="s">
        <v>93</v>
      </c>
      <c r="B91" s="40">
        <v>38</v>
      </c>
      <c r="C91" s="41"/>
      <c r="D91" s="41"/>
      <c r="E91" s="41"/>
      <c r="F91" s="41"/>
      <c r="G91" s="19"/>
    </row>
    <row r="92" spans="1:7" ht="24.75" customHeight="1">
      <c r="A92" s="45" t="s">
        <v>94</v>
      </c>
      <c r="B92" s="40" t="s">
        <v>95</v>
      </c>
      <c r="C92" s="41">
        <f>C93+C94+C95+C100</f>
        <v>0</v>
      </c>
      <c r="D92" s="41">
        <f>D93+D94+D95+D100</f>
        <v>0</v>
      </c>
      <c r="E92" s="41">
        <f>E93+E94+E95+E100</f>
        <v>0</v>
      </c>
      <c r="F92" s="41"/>
      <c r="G92" s="19"/>
    </row>
    <row r="93" spans="1:7" ht="24.75" customHeight="1">
      <c r="A93" s="40" t="s">
        <v>96</v>
      </c>
      <c r="B93" s="40">
        <v>40</v>
      </c>
      <c r="C93" s="41"/>
      <c r="D93" s="41"/>
      <c r="E93" s="41"/>
      <c r="F93" s="41"/>
      <c r="G93" s="19"/>
    </row>
    <row r="94" spans="1:7" ht="24.75" customHeight="1">
      <c r="A94" s="40" t="s">
        <v>97</v>
      </c>
      <c r="B94" s="40">
        <v>41</v>
      </c>
      <c r="C94" s="41"/>
      <c r="D94" s="41"/>
      <c r="E94" s="41"/>
      <c r="F94" s="41"/>
      <c r="G94" s="19"/>
    </row>
    <row r="95" spans="1:7" ht="24.75" customHeight="1">
      <c r="A95" s="40" t="s">
        <v>98</v>
      </c>
      <c r="B95" s="40">
        <v>42</v>
      </c>
      <c r="C95" s="41"/>
      <c r="D95" s="41"/>
      <c r="E95" s="41"/>
      <c r="F95" s="41"/>
      <c r="G95" s="19"/>
    </row>
    <row r="96" ht="20.25">
      <c r="A96" s="50" t="s">
        <v>99</v>
      </c>
    </row>
    <row r="97" spans="1:7" ht="27">
      <c r="A97" s="51" t="s">
        <v>49</v>
      </c>
      <c r="B97" s="51"/>
      <c r="C97" s="52"/>
      <c r="D97" s="52"/>
      <c r="E97" s="52"/>
      <c r="F97" s="52"/>
      <c r="G97" s="51"/>
    </row>
    <row r="98" spans="1:6" ht="19.5">
      <c r="A98" s="6" t="s">
        <v>2</v>
      </c>
      <c r="B98" s="7"/>
      <c r="C98" s="8"/>
      <c r="D98" s="8"/>
      <c r="E98" s="8"/>
      <c r="F98" s="8"/>
    </row>
    <row r="99" spans="1:7" ht="24.75" customHeight="1">
      <c r="A99" s="53" t="s">
        <v>3</v>
      </c>
      <c r="B99" s="53" t="s">
        <v>4</v>
      </c>
      <c r="C99" s="11" t="s">
        <v>5</v>
      </c>
      <c r="D99" s="11" t="s">
        <v>6</v>
      </c>
      <c r="E99" s="11" t="s">
        <v>7</v>
      </c>
      <c r="F99" s="54" t="s">
        <v>8</v>
      </c>
      <c r="G99" s="53" t="s">
        <v>9</v>
      </c>
    </row>
    <row r="100" spans="1:7" ht="24.75" customHeight="1">
      <c r="A100" s="40" t="s">
        <v>100</v>
      </c>
      <c r="B100" s="40">
        <v>43</v>
      </c>
      <c r="C100" s="41"/>
      <c r="D100" s="41"/>
      <c r="E100" s="41"/>
      <c r="F100" s="41"/>
      <c r="G100" s="19"/>
    </row>
    <row r="101" spans="1:7" ht="24.75" customHeight="1">
      <c r="A101" s="45" t="s">
        <v>101</v>
      </c>
      <c r="B101" s="40" t="s">
        <v>102</v>
      </c>
      <c r="C101" s="41">
        <f>C102+C103+C104+C105+C106</f>
        <v>22261.49</v>
      </c>
      <c r="D101" s="41">
        <f>D102+D103+D104+D105+D106</f>
        <v>54322.96</v>
      </c>
      <c r="E101" s="41">
        <f>E102+E103+E104+E105+E106</f>
        <v>57230.04</v>
      </c>
      <c r="F101" s="43">
        <f>(C101+D101+E101)/3</f>
        <v>44604.829999999994</v>
      </c>
      <c r="G101" s="19"/>
    </row>
    <row r="102" spans="1:7" ht="24.75" customHeight="1">
      <c r="A102" s="40" t="s">
        <v>103</v>
      </c>
      <c r="B102" s="40">
        <v>45</v>
      </c>
      <c r="C102" s="41"/>
      <c r="D102" s="41"/>
      <c r="E102" s="41"/>
      <c r="F102" s="43">
        <f aca="true" t="shared" si="6" ref="F102:F110">(C102+D102+E102)/3</f>
        <v>0</v>
      </c>
      <c r="G102" s="19"/>
    </row>
    <row r="103" spans="1:7" ht="24.75" customHeight="1">
      <c r="A103" s="40" t="s">
        <v>104</v>
      </c>
      <c r="B103" s="40">
        <v>46</v>
      </c>
      <c r="C103" s="41">
        <v>22261.49</v>
      </c>
      <c r="D103" s="41">
        <v>54322.96</v>
      </c>
      <c r="E103" s="41">
        <v>57230.04</v>
      </c>
      <c r="F103" s="43">
        <f t="shared" si="6"/>
        <v>44604.829999999994</v>
      </c>
      <c r="G103" s="19"/>
    </row>
    <row r="104" spans="1:7" ht="24.75" customHeight="1">
      <c r="A104" s="40" t="s">
        <v>105</v>
      </c>
      <c r="B104" s="40">
        <v>47</v>
      </c>
      <c r="C104" s="41"/>
      <c r="D104" s="41"/>
      <c r="E104" s="41"/>
      <c r="F104" s="43">
        <f t="shared" si="6"/>
        <v>0</v>
      </c>
      <c r="G104" s="19"/>
    </row>
    <row r="105" spans="1:7" ht="24.75" customHeight="1">
      <c r="A105" s="40" t="s">
        <v>106</v>
      </c>
      <c r="B105" s="40">
        <v>48</v>
      </c>
      <c r="C105" s="22"/>
      <c r="D105" s="22"/>
      <c r="E105" s="22"/>
      <c r="F105" s="43">
        <f t="shared" si="6"/>
        <v>0</v>
      </c>
      <c r="G105" s="19"/>
    </row>
    <row r="106" spans="1:7" ht="24.75" customHeight="1">
      <c r="A106" s="40" t="s">
        <v>107</v>
      </c>
      <c r="B106" s="40">
        <v>49</v>
      </c>
      <c r="C106" s="22"/>
      <c r="D106" s="22"/>
      <c r="E106" s="22"/>
      <c r="F106" s="43">
        <f t="shared" si="6"/>
        <v>0</v>
      </c>
      <c r="G106" s="19"/>
    </row>
    <row r="107" spans="1:7" ht="24.75" customHeight="1">
      <c r="A107" s="45" t="s">
        <v>108</v>
      </c>
      <c r="B107" s="40" t="s">
        <v>109</v>
      </c>
      <c r="C107" s="22">
        <f>C46+C92+C101</f>
        <v>10223382.06</v>
      </c>
      <c r="D107" s="22">
        <f>D46+D92+D101</f>
        <v>12223064.930000002</v>
      </c>
      <c r="E107" s="22">
        <f>E46+E92+E101</f>
        <v>10567700.23</v>
      </c>
      <c r="F107" s="43">
        <f t="shared" si="6"/>
        <v>11004715.74</v>
      </c>
      <c r="G107" s="19"/>
    </row>
    <row r="108" spans="1:7" ht="24.75" customHeight="1">
      <c r="A108" s="45" t="s">
        <v>110</v>
      </c>
      <c r="B108" s="40">
        <v>51</v>
      </c>
      <c r="C108" s="22">
        <v>786</v>
      </c>
      <c r="D108" s="22">
        <f>D6</f>
        <v>896</v>
      </c>
      <c r="E108" s="22">
        <f>E6</f>
        <v>825</v>
      </c>
      <c r="F108" s="43">
        <f t="shared" si="6"/>
        <v>835.6666666666666</v>
      </c>
      <c r="G108" s="19"/>
    </row>
    <row r="109" spans="1:7" ht="24.75" customHeight="1">
      <c r="A109" s="45" t="s">
        <v>111</v>
      </c>
      <c r="B109" s="40" t="s">
        <v>112</v>
      </c>
      <c r="C109" s="57">
        <f>C107/C108</f>
        <v>13006.847404580154</v>
      </c>
      <c r="D109" s="22">
        <f>D107/D108</f>
        <v>13641.813537946431</v>
      </c>
      <c r="E109" s="22">
        <f>E107/E108</f>
        <v>12809.333612121212</v>
      </c>
      <c r="F109" s="43">
        <f t="shared" si="6"/>
        <v>13152.664851549265</v>
      </c>
      <c r="G109" s="19"/>
    </row>
    <row r="110" spans="1:7" ht="24.75" customHeight="1">
      <c r="A110" s="58" t="s">
        <v>113</v>
      </c>
      <c r="B110" s="40" t="s">
        <v>114</v>
      </c>
      <c r="C110" s="59">
        <f>C109/2</f>
        <v>6503.423702290077</v>
      </c>
      <c r="D110" s="41">
        <f>D109/2</f>
        <v>6820.906768973216</v>
      </c>
      <c r="E110" s="41">
        <f>E109/2</f>
        <v>6404.666806060606</v>
      </c>
      <c r="F110" s="43">
        <f t="shared" si="6"/>
        <v>6576.332425774633</v>
      </c>
      <c r="G110" s="19"/>
    </row>
    <row r="111" spans="1:6" ht="14.25">
      <c r="A111" s="60"/>
      <c r="B111" s="47"/>
      <c r="C111" s="48"/>
      <c r="D111" s="48"/>
      <c r="E111" s="48"/>
      <c r="F111" s="48"/>
    </row>
    <row r="112" spans="1:6" ht="14.25">
      <c r="A112" s="60"/>
      <c r="B112" s="47"/>
      <c r="C112" s="48"/>
      <c r="D112" s="48"/>
      <c r="E112" s="48"/>
      <c r="F112" s="48"/>
    </row>
  </sheetData>
  <sheetProtection/>
  <mergeCells count="13">
    <mergeCell ref="A2:G2"/>
    <mergeCell ref="A3:F3"/>
    <mergeCell ref="A24:G24"/>
    <mergeCell ref="A25:G25"/>
    <mergeCell ref="A26:G26"/>
    <mergeCell ref="A43:G43"/>
    <mergeCell ref="A44:F44"/>
    <mergeCell ref="A61:G61"/>
    <mergeCell ref="A62:F62"/>
    <mergeCell ref="A79:G79"/>
    <mergeCell ref="A80:F80"/>
    <mergeCell ref="A97:G97"/>
    <mergeCell ref="A98:F98"/>
  </mergeCells>
  <printOptions/>
  <pageMargins left="1.0625" right="0.5548611111111111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周口龙水高级中学招生办</cp:lastModifiedBy>
  <dcterms:created xsi:type="dcterms:W3CDTF">2019-08-05T00:25:45Z</dcterms:created>
  <dcterms:modified xsi:type="dcterms:W3CDTF">2024-03-20T04:30:55Z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1132632EE77646FD9CA1F167B1C9D662_12</vt:lpwstr>
  </property>
</Properties>
</file>